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2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</externalReferences>
  <definedNames>
    <definedName name="_xlnm.Print_Area" localSheetId="5">'з початку року'!$A$1:$Q$45</definedName>
  </definedNames>
  <calcPr fullCalcOnLoad="1"/>
</workbook>
</file>

<file path=xl/sharedStrings.xml><?xml version="1.0" encoding="utf-8"?>
<sst xmlns="http://schemas.openxmlformats.org/spreadsheetml/2006/main" count="208" uniqueCount="95">
  <si>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</si>
  <si>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</si>
  <si>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</si>
  <si>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</si>
  <si>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</si>
  <si>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</si>
  <si>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</si>
  <si>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</si>
  <si>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</si>
  <si>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</si>
  <si>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</si>
  <si>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</si>
  <si>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</si>
  <si>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</si>
  <si>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</si>
  <si>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</si>
  <si>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</si>
  <si>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</si>
  <si>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</si>
  <si>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</si>
  <si>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</si>
  <si>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</si>
  <si>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</si>
  <si>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</si>
  <si>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</si>
  <si>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</si>
  <si>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</si>
  <si>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</si>
  <si>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</si>
  <si>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</si>
  <si>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</si>
  <si>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</si>
  <si>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</si>
  <si>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</si>
  <si>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</si>
  <si>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</si>
  <si>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</si>
  <si>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</si>
  <si>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</si>
  <si>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</si>
  <si>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</si>
  <si>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</si>
  <si>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</si>
  <si>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</si>
  <si>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</si>
  <si>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</si>
  <si>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</si>
  <si>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</si>
  <si>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</si>
  <si>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</si>
  <si>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</si>
  <si>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</si>
  <si>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</si>
  <si>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</si>
  <si>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</si>
  <si>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</si>
  <si>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</si>
  <si>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</si>
  <si>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</si>
  <si>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</si>
  <si>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</si>
  <si>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</si>
  <si>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</si>
  <si>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</si>
  <si>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</si>
  <si>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</si>
  <si>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</si>
  <si>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</si>
  <si>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</si>
  <si>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</si>
  <si>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</si>
  <si>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</si>
  <si>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</si>
  <si>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</si>
  <si>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</si>
  <si>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</si>
  <si>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</si>
  <si>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</si>
  <si>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</si>
  <si>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</si>
  <si>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</si>
  <si>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</si>
  <si>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</si>
  <si>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</si>
  <si>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</si>
  <si>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</si>
  <si>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</si>
  <si>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</si>
  <si>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</si>
  <si>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t>план на січень-травень  2015р.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</si>
  <si>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</si>
  <si>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15.05.2015 р. </t>
  </si>
  <si>
    <r>
      <t xml:space="preserve">станом на 15.05.2015р.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</si>
  <si>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15.05.2015р.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</si>
  <si>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15.05.2015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</si>
</sst>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7404704"/>
        <c:axId val="66642337"/>
      </c:lineChart>
      <c:catAx>
        <c:axId val="74047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42337"/>
        <c:crosses val="autoZero"/>
        <c:auto val="0"/>
        <c:lblOffset val="100"/>
        <c:tickLblSkip val="1"/>
        <c:noMultiLvlLbl val="0"/>
      </c:catAx>
      <c:valAx>
        <c:axId val="6664233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40470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2910122"/>
        <c:axId val="29320187"/>
      </c:lineChart>
      <c:catAx>
        <c:axId val="629101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20187"/>
        <c:crosses val="autoZero"/>
        <c:auto val="0"/>
        <c:lblOffset val="100"/>
        <c:tickLblSkip val="1"/>
        <c:noMultiLvlLbl val="0"/>
      </c:catAx>
      <c:valAx>
        <c:axId val="2932018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91012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2555092"/>
        <c:axId val="26124917"/>
      </c:lineChart>
      <c:catAx>
        <c:axId val="625550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24917"/>
        <c:crosses val="autoZero"/>
        <c:auto val="0"/>
        <c:lblOffset val="100"/>
        <c:tickLblSkip val="1"/>
        <c:noMultiLvlLbl val="0"/>
      </c:catAx>
      <c:valAx>
        <c:axId val="26124917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5550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3797662"/>
        <c:axId val="35743503"/>
      </c:lineChart>
      <c:catAx>
        <c:axId val="337976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43503"/>
        <c:crosses val="autoZero"/>
        <c:auto val="0"/>
        <c:lblOffset val="100"/>
        <c:tickLblSkip val="1"/>
        <c:noMultiLvlLbl val="0"/>
      </c:catAx>
      <c:valAx>
        <c:axId val="3574350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79766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травень!$L$4:$L$10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травень!$O$4:$O$21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травень!$M$4:$M$21</c:f>
              <c:numCache/>
            </c:numRef>
          </c:val>
          <c:smooth val="1"/>
        </c:ser>
        <c:marker val="1"/>
        <c:axId val="53256072"/>
        <c:axId val="9542601"/>
      </c:lineChart>
      <c:catAx>
        <c:axId val="532560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42601"/>
        <c:crosses val="autoZero"/>
        <c:auto val="0"/>
        <c:lblOffset val="100"/>
        <c:tickLblSkip val="1"/>
        <c:noMultiLvlLbl val="0"/>
      </c:catAx>
      <c:valAx>
        <c:axId val="954260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2560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15.05.2015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8774546"/>
        <c:axId val="34753187"/>
      </c:bar3DChart>
      <c:catAx>
        <c:axId val="1877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4753187"/>
        <c:crosses val="autoZero"/>
        <c:auto val="1"/>
        <c:lblOffset val="100"/>
        <c:tickLblSkip val="1"/>
        <c:noMultiLvlLbl val="0"/>
      </c:catAx>
      <c:valAx>
        <c:axId val="34753187"/>
        <c:scaling>
          <c:orientation val="minMax"/>
          <c:max val="1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74546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4343228"/>
        <c:axId val="63544733"/>
      </c:barChart>
      <c:catAx>
        <c:axId val="4434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44733"/>
        <c:crosses val="autoZero"/>
        <c:auto val="1"/>
        <c:lblOffset val="100"/>
        <c:tickLblSkip val="1"/>
        <c:noMultiLvlLbl val="0"/>
      </c:catAx>
      <c:valAx>
        <c:axId val="63544733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43228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5031686"/>
        <c:axId val="46849719"/>
      </c:barChart>
      <c:catAx>
        <c:axId val="3503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49719"/>
        <c:crosses val="autoZero"/>
        <c:auto val="1"/>
        <c:lblOffset val="100"/>
        <c:tickLblSkip val="1"/>
        <c:noMultiLvlLbl val="0"/>
      </c:catAx>
      <c:valAx>
        <c:axId val="46849719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31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8994288"/>
        <c:axId val="36730865"/>
      </c:barChart>
      <c:catAx>
        <c:axId val="1899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30865"/>
        <c:crossesAt val="0"/>
        <c:auto val="1"/>
        <c:lblOffset val="100"/>
        <c:tickLblSkip val="1"/>
        <c:noMultiLvlLbl val="0"/>
      </c:catAx>
      <c:valAx>
        <c:axId val="36730865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94288"/>
        <c:crossesAt val="1"/>
        <c:crossBetween val="between"/>
        <c:dispUnits/>
        <c:majorUnit val="300"/>
        <c:min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січень-травень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228 699,3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226 601,0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січень-травень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-29 583,8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травень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47 207,5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травень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-2 098,3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3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5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85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6">
        <v>7506813.9</v>
      </c>
      <c r="T24" s="137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185.05</v>
      </c>
      <c r="K25" s="42">
        <f t="shared" si="3"/>
        <v>1370.4999999999986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8">
        <f>SUM(S4:S24)</f>
        <v>7506813.9</v>
      </c>
      <c r="T25" s="139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42125</v>
      </c>
      <c r="Q30" s="120">
        <f>'[1]квітень'!$D$108</f>
        <v>154856.06924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42125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U4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S3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86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88</v>
      </c>
      <c r="Q1" s="109"/>
      <c r="R1" s="109"/>
      <c r="S1" s="109"/>
      <c r="T1" s="109"/>
      <c r="U1" s="110"/>
    </row>
    <row r="2" spans="1:21" ht="16.5" thickBot="1">
      <c r="A2" s="111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92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87</v>
      </c>
      <c r="M3" s="103" t="s">
        <v>90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AVERAGE(L4:L10)</f>
        <v>2517.671428571429</v>
      </c>
      <c r="P4" s="43">
        <v>46.14</v>
      </c>
      <c r="Q4" s="44">
        <v>0</v>
      </c>
      <c r="R4" s="45">
        <v>22.6</v>
      </c>
      <c r="S4" s="130">
        <v>0</v>
      </c>
      <c r="T4" s="131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2517.7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245.65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78.95000000000023</v>
      </c>
      <c r="L6" s="41">
        <v>4003</v>
      </c>
      <c r="M6" s="41">
        <v>3500</v>
      </c>
      <c r="N6" s="4">
        <f t="shared" si="1"/>
        <v>1.1437142857142857</v>
      </c>
      <c r="O6" s="2">
        <v>2517.7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2517.7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2517.7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2517.7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27.55</v>
      </c>
      <c r="I10" s="3">
        <v>0</v>
      </c>
      <c r="J10" s="3">
        <v>8.6</v>
      </c>
      <c r="K10" s="41">
        <f t="shared" si="0"/>
        <v>-4.549999999999978</v>
      </c>
      <c r="L10" s="41">
        <v>1902.2</v>
      </c>
      <c r="M10" s="55">
        <v>2500</v>
      </c>
      <c r="N10" s="4">
        <f t="shared" si="1"/>
        <v>0.76088</v>
      </c>
      <c r="O10" s="2">
        <v>2517.7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3600</v>
      </c>
      <c r="N11" s="4">
        <f t="shared" si="1"/>
        <v>0</v>
      </c>
      <c r="O11" s="2">
        <v>2517.7</v>
      </c>
      <c r="P11" s="46"/>
      <c r="Q11" s="47"/>
      <c r="R11" s="48"/>
      <c r="S11" s="132"/>
      <c r="T11" s="133"/>
      <c r="U11" s="34">
        <f t="shared" si="2"/>
        <v>0</v>
      </c>
    </row>
    <row r="12" spans="1:21" ht="12.75">
      <c r="A12" s="12">
        <v>42142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1500</v>
      </c>
      <c r="N12" s="4">
        <f t="shared" si="1"/>
        <v>0</v>
      </c>
      <c r="O12" s="2">
        <v>2517.7</v>
      </c>
      <c r="P12" s="46"/>
      <c r="Q12" s="47"/>
      <c r="R12" s="48"/>
      <c r="S12" s="132"/>
      <c r="T12" s="133"/>
      <c r="U12" s="34">
        <f t="shared" si="2"/>
        <v>0</v>
      </c>
    </row>
    <row r="13" spans="1:21" ht="12.75">
      <c r="A13" s="12">
        <v>42143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f>2500+750</f>
        <v>3250</v>
      </c>
      <c r="N13" s="4">
        <f t="shared" si="1"/>
        <v>0</v>
      </c>
      <c r="O13" s="2">
        <v>2517.7</v>
      </c>
      <c r="P13" s="46"/>
      <c r="Q13" s="47"/>
      <c r="R13" s="48"/>
      <c r="S13" s="132"/>
      <c r="T13" s="133"/>
      <c r="U13" s="34">
        <f t="shared" si="2"/>
        <v>0</v>
      </c>
    </row>
    <row r="14" spans="1:21" ht="12.75">
      <c r="A14" s="12">
        <v>42144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4500</v>
      </c>
      <c r="N14" s="4">
        <f t="shared" si="1"/>
        <v>0</v>
      </c>
      <c r="O14" s="2">
        <v>2517.7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42145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1500</v>
      </c>
      <c r="N15" s="4">
        <f t="shared" si="1"/>
        <v>0</v>
      </c>
      <c r="O15" s="2">
        <v>2517.7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42146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1950</v>
      </c>
      <c r="N16" s="4">
        <f>L16/M16</f>
        <v>0</v>
      </c>
      <c r="O16" s="2">
        <v>2517.7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42149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4500</v>
      </c>
      <c r="N17" s="4">
        <f t="shared" si="1"/>
        <v>0</v>
      </c>
      <c r="O17" s="2">
        <v>2517.7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42150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1600</v>
      </c>
      <c r="N18" s="4">
        <f t="shared" si="1"/>
        <v>0</v>
      </c>
      <c r="O18" s="2">
        <v>2517.7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42151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2700</v>
      </c>
      <c r="N19" s="4">
        <f t="shared" si="1"/>
        <v>0</v>
      </c>
      <c r="O19" s="2">
        <v>2517.7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42152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5100</v>
      </c>
      <c r="N20" s="4">
        <f t="shared" si="1"/>
        <v>0</v>
      </c>
      <c r="O20" s="2">
        <v>2517.7</v>
      </c>
      <c r="P20" s="46"/>
      <c r="Q20" s="52"/>
      <c r="R20" s="53"/>
      <c r="S20" s="132"/>
      <c r="T20" s="133"/>
      <c r="U20" s="34">
        <f t="shared" si="2"/>
        <v>0</v>
      </c>
    </row>
    <row r="21" spans="1:21" ht="13.5" thickBot="1">
      <c r="A21" s="12">
        <v>42153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7226.8</v>
      </c>
      <c r="N21" s="4">
        <f t="shared" si="1"/>
        <v>0</v>
      </c>
      <c r="O21" s="2">
        <v>2517.7</v>
      </c>
      <c r="P21" s="46"/>
      <c r="Q21" s="52"/>
      <c r="R21" s="53"/>
      <c r="S21" s="132"/>
      <c r="T21" s="133"/>
      <c r="U21" s="34">
        <f t="shared" si="2"/>
        <v>0</v>
      </c>
    </row>
    <row r="22" spans="1:21" ht="13.5" thickBot="1">
      <c r="A22" s="38" t="s">
        <v>30</v>
      </c>
      <c r="B22" s="99">
        <f aca="true" t="shared" si="3" ref="B22:M22">SUM(B4:B21)</f>
        <v>9734.800000000001</v>
      </c>
      <c r="C22" s="99">
        <f t="shared" si="3"/>
        <v>182.1</v>
      </c>
      <c r="D22" s="99">
        <f t="shared" si="3"/>
        <v>70.85000000000001</v>
      </c>
      <c r="E22" s="99">
        <f t="shared" si="3"/>
        <v>1341.4500000000003</v>
      </c>
      <c r="F22" s="99">
        <f t="shared" si="3"/>
        <v>4823.9</v>
      </c>
      <c r="G22" s="99">
        <f t="shared" si="3"/>
        <v>9.65</v>
      </c>
      <c r="H22" s="99">
        <f t="shared" si="3"/>
        <v>207.25</v>
      </c>
      <c r="I22" s="100">
        <f t="shared" si="3"/>
        <v>729.4</v>
      </c>
      <c r="J22" s="100">
        <f t="shared" si="3"/>
        <v>178.69999999999996</v>
      </c>
      <c r="K22" s="42">
        <f t="shared" si="3"/>
        <v>345.60000000000014</v>
      </c>
      <c r="L22" s="42">
        <f t="shared" si="3"/>
        <v>17623.7</v>
      </c>
      <c r="M22" s="42">
        <f t="shared" si="3"/>
        <v>54226.8</v>
      </c>
      <c r="N22" s="14">
        <f t="shared" si="1"/>
        <v>0.3249998155893396</v>
      </c>
      <c r="O22" s="2"/>
      <c r="P22" s="89">
        <f>SUM(P4:P21)</f>
        <v>46.14</v>
      </c>
      <c r="Q22" s="89">
        <f>SUM(Q4:Q21)</f>
        <v>0</v>
      </c>
      <c r="R22" s="89">
        <f>SUM(R4:R21)</f>
        <v>1633.8400000000001</v>
      </c>
      <c r="S22" s="138">
        <f>SUM(S4:S21)</f>
        <v>0</v>
      </c>
      <c r="T22" s="139"/>
      <c r="U22" s="89">
        <f>P22+Q22+S22+R22+T22</f>
        <v>1679.9800000000002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8" t="s">
        <v>37</v>
      </c>
      <c r="Q25" s="118"/>
      <c r="R25" s="118"/>
      <c r="S25" s="118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9" t="s">
        <v>31</v>
      </c>
      <c r="Q26" s="119"/>
      <c r="R26" s="119"/>
      <c r="S26" s="119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6">
        <v>42139</v>
      </c>
      <c r="Q27" s="120">
        <v>156040.18464</v>
      </c>
      <c r="R27" s="120"/>
      <c r="S27" s="120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/>
      <c r="Q28" s="120"/>
      <c r="R28" s="120"/>
      <c r="S28" s="120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v>147130.45242999998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4" t="s">
        <v>72</v>
      </c>
      <c r="R30" s="125"/>
      <c r="S30" s="60"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3" t="s">
        <v>49</v>
      </c>
      <c r="R31" s="123"/>
      <c r="S31" s="79"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8" t="s">
        <v>32</v>
      </c>
      <c r="Q35" s="118"/>
      <c r="R35" s="118"/>
      <c r="S35" s="118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27" t="s">
        <v>33</v>
      </c>
      <c r="Q36" s="127"/>
      <c r="R36" s="127"/>
      <c r="S36" s="127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6">
        <v>42139</v>
      </c>
      <c r="Q37" s="126">
        <v>0</v>
      </c>
      <c r="R37" s="126"/>
      <c r="S37" s="126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/>
      <c r="Q38" s="126"/>
      <c r="R38" s="126"/>
      <c r="S38" s="126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F55" sqref="F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93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94</v>
      </c>
      <c r="P28" s="152"/>
    </row>
    <row r="29" spans="1:16" ht="45">
      <c r="A29" s="145"/>
      <c r="B29" s="71" t="s">
        <v>89</v>
      </c>
      <c r="C29" s="27" t="s">
        <v>25</v>
      </c>
      <c r="D29" s="71" t="str">
        <f>B29</f>
        <v>план на січень-травень  2015р.</v>
      </c>
      <c r="E29" s="27" t="str">
        <f>C29</f>
        <v>факт</v>
      </c>
      <c r="F29" s="70" t="str">
        <f>B29</f>
        <v>план на січень-травень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січень-травень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квітень!Q39</f>
        <v>0</v>
      </c>
      <c r="B30" s="72">
        <v>2063.66</v>
      </c>
      <c r="C30" s="72">
        <v>1984.19</v>
      </c>
      <c r="D30" s="72">
        <v>400</v>
      </c>
      <c r="E30" s="72">
        <v>91.72</v>
      </c>
      <c r="F30" s="72">
        <v>592.4</v>
      </c>
      <c r="G30" s="72">
        <v>1667.98</v>
      </c>
      <c r="H30" s="72"/>
      <c r="I30" s="72"/>
      <c r="J30" s="72"/>
      <c r="K30" s="72"/>
      <c r="L30" s="92">
        <v>3056.06</v>
      </c>
      <c r="M30" s="73">
        <v>3743.89</v>
      </c>
      <c r="N30" s="74">
        <v>687.83</v>
      </c>
      <c r="O30" s="153">
        <v>156040.18464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147130.45242999998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127812.65</v>
      </c>
      <c r="C47" s="39">
        <v>120500.43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39388</v>
      </c>
      <c r="C48" s="17">
        <v>34264.56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35820</v>
      </c>
      <c r="C49" s="16">
        <v>37870.23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6">
        <v>3994.5</v>
      </c>
      <c r="C50" s="6">
        <v>2023.83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15782.75</v>
      </c>
      <c r="C51" s="16">
        <v>16539.75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2970</v>
      </c>
      <c r="C52" s="16">
        <v>3403.14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1200</v>
      </c>
      <c r="C53" s="16">
        <v>1016.4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1731.3999999999942</v>
      </c>
      <c r="C54" s="16">
        <v>10982.63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228699.3</v>
      </c>
      <c r="C55" s="11">
        <v>226600.97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2015-05-15T11:15:00Z</dcterms:modified>
  <cp:category/>
  <cp:version/>
  <cp:contentType/>
  <cp:contentStatus/>
</cp:coreProperties>
</file>